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9\"/>
    </mc:Choice>
  </mc:AlternateContent>
  <xr:revisionPtr revIDLastSave="0" documentId="13_ncr:1_{A7B256ED-3792-4F37-A1C6-953D055C83A8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<sst xmlns="http://schemas.openxmlformats.org/spreadsheetml/2006/main" count="263" uniqueCount="145">
  <si>
    <t>СВОДКА ЗАТРАТ</t>
  </si>
  <si>
    <t>P_0929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</si>
  <si>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</si>
  <si>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</si>
  <si>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</si>
  <si>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</si>
  <si>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</si>
  <si>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</si>
  <si>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</si>
  <si>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</si>
  <si>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</si>
  <si>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</si>
  <si>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</si>
  <si>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</si>
  <si>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</si>
  <si>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</si>
  <si>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</si>
  <si>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</si>
  <si>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</si>
  <si>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</si>
  <si>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</si>
  <si>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</si>
  <si>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</si>
  <si>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</si>
  <si>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</si>
  <si>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</si>
  <si>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</si>
  <si>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</si>
  <si>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</si>
  <si>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</si>
  <si>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</si>
  <si>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</si>
  <si>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</si>
  <si>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</si>
  <si>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</si>
  <si>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</si>
  <si>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</si>
  <si>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</si>
  <si>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</si>
  <si>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</si>
  <si>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</si>
  <si>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</si>
  <si>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</si>
  <si>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</si>
  <si>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</si>
  <si>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</si>
  <si>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</si>
  <si>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</si>
  <si>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</si>
  <si>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</si>
  <si>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</si>
  <si>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</si>
  <si>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</si>
  <si>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</si>
  <si>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</si>
  <si>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</si>
  <si>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</si>
  <si>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</si>
  <si>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</si>
  <si>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</si>
  <si>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</si>
  <si>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</si>
  <si>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</si>
  <si>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</si>
  <si>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</si>
  <si>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</si>
  <si>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</si>
  <si>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</si>
  <si>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</si>
  <si>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</si>
  <si>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</si>
  <si>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</si>
  <si>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</si>
  <si>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</si>
  <si>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</si>
  <si>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</si>
  <si>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</si>
  <si>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</si>
  <si>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</si>
  <si>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</si>
  <si>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</si>
  <si>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</si>
  <si>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</si>
  <si>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</si>
  <si>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</si>
  <si>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</si>
  <si>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</si>
  <si>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</si>
  <si>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</si>
  <si>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</si>
  <si>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</si>
  <si>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</si>
  <si>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</si>
  <si>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</si>
  <si>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</si>
  <si>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</si>
  <si>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</si>
  <si>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</si>
  <si>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</si>
  <si>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</si>
  <si>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</si>
  <si>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</si>
  <si>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</si>
  <si>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</si>
  <si>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</si>
  <si>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</si>
  <si>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</si>
  <si>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</si>
  <si>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</si>
  <si>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</si>
  <si>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</si>
  <si>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</si>
  <si>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</si>
  <si>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</si>
  <si>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</si>
  <si>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</si>
  <si>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</si>
  <si>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</si>
  <si>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</si>
  <si>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</si>
  <si>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</si>
  <si>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</si>
  <si>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</si>
  <si>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</si>
  <si>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</si>
  <si>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</si>
  <si>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</si>
  <si>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</si>
  <si>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</si>
  <si>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</si>
  <si>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</si>
  <si>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</si>
  <si>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</si>
  <si>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</si>
  <si>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</si>
  <si>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</si>
  <si>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</si>
  <si>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ФСБЦ-21.2.01.01-0051</t>
  </si>
  <si>
    <t>ФСБЦ-05.1.02.07-0075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</si>
  <si>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</si>
  <si>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</si>
  <si>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</si>
  <si>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</si>
  <si>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</si>
  <si>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918 (протяженностью 0,05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</si>
</sst>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D22" sqref="D1:D104857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3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3" t="s">
        <v>0</v>
      </c>
      <c r="B12" s="83"/>
      <c r="C12" s="83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4" t="s">
        <v>1</v>
      </c>
      <c r="B16" s="84"/>
      <c r="C16" s="84"/>
    </row>
    <row r="17" spans="1:9" ht="15.9" customHeight="1">
      <c r="A17" s="85" t="s">
        <v>2</v>
      </c>
      <c r="B17" s="85"/>
      <c r="C17" s="85"/>
    </row>
    <row r="18" spans="1:9" ht="15.9" customHeight="1">
      <c r="A18" s="24"/>
      <c r="B18" s="24"/>
      <c r="C18" s="24"/>
    </row>
    <row r="19" spans="1:9" ht="72" customHeight="1">
      <c r="A19" s="86" t="s">
        <v>139</v>
      </c>
      <c r="B19" s="86"/>
      <c r="C19" s="86"/>
    </row>
    <row r="20" spans="1:9" ht="15.9" customHeight="1">
      <c r="A20" s="85" t="s">
        <v>3</v>
      </c>
      <c r="B20" s="85"/>
      <c r="C20" s="85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17</v>
      </c>
      <c r="B29" s="53" t="s">
        <v>18</v>
      </c>
      <c r="C29" s="61">
        <f>ССР!G61*1.2</f>
        <v>38.027913693483598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19</v>
      </c>
      <c r="C30" s="61">
        <f>C27+C28+C29</f>
        <v>38.027913693483598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20</v>
      </c>
      <c r="B31" s="53" t="s">
        <v>21</v>
      </c>
      <c r="C31" s="61">
        <f>C30-ROUND(C30/1.2,5)</f>
        <v>6.3379836934835998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C30*I36</f>
        <v>44.112087067042502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23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319.411353024542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ССР!G70-'Сводка затрат'!C29</f>
        <v>15.904528885735999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335.31588191027799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55.885981910278197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406.15953569067699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76">
        <f>C40+C32</f>
        <v>450.27162275772002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25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140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28</v>
      </c>
      <c r="C18" s="93" t="s">
        <v>29</v>
      </c>
      <c r="D18" s="90" t="s">
        <v>30</v>
      </c>
      <c r="E18" s="91"/>
      <c r="F18" s="91"/>
      <c r="G18" s="91"/>
      <c r="H18" s="92"/>
    </row>
    <row r="19" spans="1:8" ht="84.9" customHeight="1">
      <c r="A19" s="93"/>
      <c r="B19" s="93"/>
      <c r="C19" s="93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241.07891226437999</v>
      </c>
      <c r="E25" s="41">
        <v>4.6285377080516996</v>
      </c>
      <c r="F25" s="41">
        <v>0</v>
      </c>
      <c r="G25" s="41">
        <v>0</v>
      </c>
      <c r="H25" s="41">
        <v>245.70744997244</v>
      </c>
    </row>
    <row r="26" spans="1:8" ht="17.100000000000001" customHeight="1">
      <c r="A26" s="2"/>
      <c r="B26" s="33"/>
      <c r="C26" s="33" t="s">
        <v>41</v>
      </c>
      <c r="D26" s="41">
        <v>241.07891226437999</v>
      </c>
      <c r="E26" s="41">
        <v>4.6285377080516996</v>
      </c>
      <c r="F26" s="41">
        <v>0</v>
      </c>
      <c r="G26" s="41">
        <v>0</v>
      </c>
      <c r="H26" s="41">
        <v>245.70744997244</v>
      </c>
    </row>
    <row r="27" spans="1:8" ht="17.100000000000001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52</v>
      </c>
      <c r="D42" s="41">
        <v>241.07891226437999</v>
      </c>
      <c r="E42" s="41">
        <v>4.6285377080516996</v>
      </c>
      <c r="F42" s="41">
        <v>0</v>
      </c>
      <c r="G42" s="41">
        <v>0</v>
      </c>
      <c r="H42" s="41">
        <v>245.70744997244</v>
      </c>
    </row>
    <row r="43" spans="1:8" ht="17.100000000000001" customHeight="1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6.0269728066096002</v>
      </c>
      <c r="E44" s="41">
        <v>0.1157134427013</v>
      </c>
      <c r="F44" s="41">
        <v>0</v>
      </c>
      <c r="G44" s="41">
        <v>0</v>
      </c>
      <c r="H44" s="41">
        <v>6.1426862493109002</v>
      </c>
    </row>
    <row r="45" spans="1:8" ht="17.100000000000001" customHeight="1">
      <c r="A45" s="2"/>
      <c r="B45" s="33"/>
      <c r="C45" s="33" t="s">
        <v>56</v>
      </c>
      <c r="D45" s="41">
        <v>6.0269728066096002</v>
      </c>
      <c r="E45" s="41">
        <v>0.1157134427013</v>
      </c>
      <c r="F45" s="41">
        <v>0</v>
      </c>
      <c r="G45" s="41">
        <v>0</v>
      </c>
      <c r="H45" s="41">
        <v>6.1426862493109002</v>
      </c>
    </row>
    <row r="46" spans="1:8" ht="17.100000000000001" customHeight="1">
      <c r="A46" s="2"/>
      <c r="B46" s="33"/>
      <c r="C46" s="33" t="s">
        <v>57</v>
      </c>
      <c r="D46" s="41">
        <v>247.10588507099001</v>
      </c>
      <c r="E46" s="41">
        <v>4.7442511507529996</v>
      </c>
      <c r="F46" s="41">
        <v>0</v>
      </c>
      <c r="G46" s="41">
        <v>0</v>
      </c>
      <c r="H46" s="41">
        <v>251.85013622175001</v>
      </c>
    </row>
    <row r="47" spans="1:8" ht="17.100000000000001" customHeight="1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4.2345026230266001</v>
      </c>
      <c r="H48" s="41">
        <v>4.2345026230266001</v>
      </c>
    </row>
    <row r="49" spans="1:8" ht="31.2">
      <c r="A49" s="2">
        <v>4</v>
      </c>
      <c r="B49" s="2" t="s">
        <v>61</v>
      </c>
      <c r="C49" s="48" t="s">
        <v>62</v>
      </c>
      <c r="D49" s="41">
        <v>6.4494636003528001</v>
      </c>
      <c r="E49" s="41">
        <v>0.12382495503466</v>
      </c>
      <c r="F49" s="41">
        <v>0</v>
      </c>
      <c r="G49" s="41">
        <v>0</v>
      </c>
      <c r="H49" s="41">
        <v>6.5732885553873999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5.4651479560118004</v>
      </c>
      <c r="H50" s="41">
        <v>5.4651479560118004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1.1454508285616001</v>
      </c>
      <c r="H51" s="41">
        <v>1.1454508285616001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1.0996327954192</v>
      </c>
      <c r="H52" s="41">
        <v>1.0996327954192</v>
      </c>
    </row>
    <row r="53" spans="1:8" ht="17.100000000000001" customHeight="1">
      <c r="A53" s="2"/>
      <c r="B53" s="33"/>
      <c r="C53" s="33" t="s">
        <v>67</v>
      </c>
      <c r="D53" s="41">
        <v>6.4494636003528001</v>
      </c>
      <c r="E53" s="41">
        <v>0.12382495503466</v>
      </c>
      <c r="F53" s="41">
        <v>0</v>
      </c>
      <c r="G53" s="41">
        <v>11.944734203018999</v>
      </c>
      <c r="H53" s="41">
        <v>18.518022758407</v>
      </c>
    </row>
    <row r="54" spans="1:8" ht="17.100000000000001" customHeight="1">
      <c r="A54" s="2"/>
      <c r="B54" s="33"/>
      <c r="C54" s="33" t="s">
        <v>68</v>
      </c>
      <c r="D54" s="41">
        <v>253.55534867135</v>
      </c>
      <c r="E54" s="41">
        <v>4.8680761057876998</v>
      </c>
      <c r="F54" s="41">
        <v>0</v>
      </c>
      <c r="G54" s="41">
        <v>11.944734203018999</v>
      </c>
      <c r="H54" s="41">
        <v>270.36815898014999</v>
      </c>
    </row>
    <row r="55" spans="1:8" ht="17.100000000000001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7.100000000000001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7.100000000000001" customHeight="1">
      <c r="A58" s="2"/>
      <c r="B58" s="33"/>
      <c r="C58" s="33" t="s">
        <v>71</v>
      </c>
      <c r="D58" s="41">
        <v>253.55534867135</v>
      </c>
      <c r="E58" s="41">
        <v>4.8680761057876998</v>
      </c>
      <c r="F58" s="41">
        <v>0</v>
      </c>
      <c r="G58" s="41">
        <v>11.944734203018999</v>
      </c>
      <c r="H58" s="41">
        <v>270.36815898014999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31.689928077903001</v>
      </c>
      <c r="H60" s="41">
        <v>31.689928077903001</v>
      </c>
    </row>
    <row r="61" spans="1:8" ht="17.100000000000001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31.689928077903001</v>
      </c>
      <c r="H61" s="41">
        <v>31.689928077903001</v>
      </c>
    </row>
    <row r="62" spans="1:8" ht="17.100000000000001" customHeight="1">
      <c r="A62" s="2"/>
      <c r="B62" s="33"/>
      <c r="C62" s="33" t="s">
        <v>76</v>
      </c>
      <c r="D62" s="41">
        <v>253.55534867135</v>
      </c>
      <c r="E62" s="41">
        <v>4.8680761057876998</v>
      </c>
      <c r="F62" s="41">
        <v>0</v>
      </c>
      <c r="G62" s="41">
        <v>43.634662280922001</v>
      </c>
      <c r="H62" s="41">
        <v>302.05808705805998</v>
      </c>
    </row>
    <row r="63" spans="1:8" ht="17.100000000000001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3.9" customHeight="1">
      <c r="A64" s="2">
        <v>9</v>
      </c>
      <c r="B64" s="2" t="s">
        <v>78</v>
      </c>
      <c r="C64" s="48" t="s">
        <v>79</v>
      </c>
      <c r="D64" s="41">
        <f>D62*3%</f>
        <v>7.6066604601404997</v>
      </c>
      <c r="E64" s="41">
        <f>E62*3%</f>
        <v>0.14604228317363099</v>
      </c>
      <c r="F64" s="41">
        <f>F62*3%</f>
        <v>0</v>
      </c>
      <c r="G64" s="41">
        <f>G62*3%</f>
        <v>1.3090398684276601</v>
      </c>
      <c r="H64" s="41">
        <f>SUM(D64:G64)</f>
        <v>9.0617426117417903</v>
      </c>
    </row>
    <row r="65" spans="1:8" ht="17.100000000000001" customHeight="1">
      <c r="A65" s="2"/>
      <c r="B65" s="33"/>
      <c r="C65" s="33" t="s">
        <v>80</v>
      </c>
      <c r="D65" s="41">
        <f>D64</f>
        <v>7.6066604601404997</v>
      </c>
      <c r="E65" s="41">
        <f>E64</f>
        <v>0.14604228317363099</v>
      </c>
      <c r="F65" s="41">
        <f>F64</f>
        <v>0</v>
      </c>
      <c r="G65" s="41">
        <f>G64</f>
        <v>1.3090398684276601</v>
      </c>
      <c r="H65" s="41">
        <f>SUM(D65:G65)</f>
        <v>9.0617426117417903</v>
      </c>
    </row>
    <row r="66" spans="1:8" ht="17.100000000000001" customHeight="1">
      <c r="A66" s="2"/>
      <c r="B66" s="33"/>
      <c r="C66" s="33" t="s">
        <v>81</v>
      </c>
      <c r="D66" s="41">
        <f>D65+D62</f>
        <v>261.16200913148998</v>
      </c>
      <c r="E66" s="41">
        <f>E65+E62</f>
        <v>5.0141183889613297</v>
      </c>
      <c r="F66" s="41">
        <f>F65+F62</f>
        <v>0</v>
      </c>
      <c r="G66" s="41">
        <f>G65+G62</f>
        <v>44.943702149349697</v>
      </c>
      <c r="H66" s="41">
        <f>SUM(D66:G66)</f>
        <v>311.11982966980099</v>
      </c>
    </row>
    <row r="67" spans="1:8" ht="17.100000000000001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7.100000000000001" customHeight="1">
      <c r="A68" s="2">
        <v>10</v>
      </c>
      <c r="B68" s="2" t="s">
        <v>83</v>
      </c>
      <c r="C68" s="48" t="s">
        <v>84</v>
      </c>
      <c r="D68" s="41">
        <f>D66*20%</f>
        <v>52.232401826298101</v>
      </c>
      <c r="E68" s="41">
        <f>E66*20%</f>
        <v>1.0028236777922701</v>
      </c>
      <c r="F68" s="41">
        <f>F66*20%</f>
        <v>0</v>
      </c>
      <c r="G68" s="41">
        <f>G66*20%</f>
        <v>8.9887404298699298</v>
      </c>
      <c r="H68" s="41">
        <f>SUM(D68:G68)</f>
        <v>62.223965933960301</v>
      </c>
    </row>
    <row r="69" spans="1:8" ht="17.100000000000001" customHeight="1">
      <c r="A69" s="2"/>
      <c r="B69" s="33"/>
      <c r="C69" s="33" t="s">
        <v>85</v>
      </c>
      <c r="D69" s="41">
        <f>D68</f>
        <v>52.232401826298101</v>
      </c>
      <c r="E69" s="41">
        <f>E68</f>
        <v>1.0028236777922701</v>
      </c>
      <c r="F69" s="41">
        <f>F68</f>
        <v>0</v>
      </c>
      <c r="G69" s="41">
        <f>G68</f>
        <v>8.9887404298699298</v>
      </c>
      <c r="H69" s="41">
        <f>SUM(D69:G69)</f>
        <v>62.223965933960301</v>
      </c>
    </row>
    <row r="70" spans="1:8" ht="17.100000000000001" customHeight="1">
      <c r="A70" s="2"/>
      <c r="B70" s="33"/>
      <c r="C70" s="33" t="s">
        <v>86</v>
      </c>
      <c r="D70" s="41">
        <f>D69+D66</f>
        <v>313.39441095778898</v>
      </c>
      <c r="E70" s="41">
        <f>E69+E66</f>
        <v>6.0169420667536002</v>
      </c>
      <c r="F70" s="41">
        <f>F69+F66</f>
        <v>0</v>
      </c>
      <c r="G70" s="41">
        <f>G69+G66</f>
        <v>53.932442579219597</v>
      </c>
      <c r="H70" s="41">
        <f>SUM(D70:G70)</f>
        <v>373.34379560376198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6" t="s">
        <v>141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241.07891226437999</v>
      </c>
      <c r="E13" s="32">
        <v>4.6285377080516996</v>
      </c>
      <c r="F13" s="32">
        <v>0</v>
      </c>
      <c r="G13" s="32">
        <v>0</v>
      </c>
      <c r="H13" s="32">
        <v>245.70744997244</v>
      </c>
      <c r="J13" s="20"/>
    </row>
    <row r="14" spans="1:14" ht="17.100000000000001" customHeight="1">
      <c r="A14" s="2"/>
      <c r="B14" s="33"/>
      <c r="C14" s="33" t="s">
        <v>95</v>
      </c>
      <c r="D14" s="32">
        <v>241.07891226437999</v>
      </c>
      <c r="E14" s="32">
        <v>4.6285377080516996</v>
      </c>
      <c r="F14" s="32">
        <v>0</v>
      </c>
      <c r="G14" s="32">
        <v>0</v>
      </c>
      <c r="H14" s="32">
        <v>245.70744997244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6" t="s">
        <v>142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6" t="s">
        <v>143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4.2345026230266001</v>
      </c>
      <c r="H13" s="32">
        <v>4.2345026230266001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4.2345026230266001</v>
      </c>
      <c r="H14" s="32">
        <v>4.2345026230266001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6" t="s">
        <v>144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74</v>
      </c>
      <c r="D13" s="32">
        <v>0</v>
      </c>
      <c r="E13" s="32">
        <v>0</v>
      </c>
      <c r="F13" s="32">
        <v>0</v>
      </c>
      <c r="G13" s="32">
        <v>31.689928077903001</v>
      </c>
      <c r="H13" s="32">
        <v>31.689928077903001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31.689928077903001</v>
      </c>
      <c r="H14" s="32">
        <v>31.689928077903001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topLeftCell="A17" zoomScale="75" zoomScaleNormal="75" workbookViewId="0">
      <selection activeCell="D17" sqref="D1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91</v>
      </c>
      <c r="B3" s="95"/>
      <c r="C3" s="11"/>
      <c r="D3" s="12">
        <v>245.70744997244</v>
      </c>
      <c r="E3" s="13"/>
      <c r="F3" s="13"/>
      <c r="G3" s="13"/>
      <c r="H3" s="14"/>
    </row>
    <row r="4" spans="1:8">
      <c r="A4" s="100" t="s">
        <v>112</v>
      </c>
      <c r="B4" s="15" t="s">
        <v>113</v>
      </c>
      <c r="C4" s="11"/>
      <c r="D4" s="12">
        <v>241.07891226437999</v>
      </c>
      <c r="E4" s="13"/>
      <c r="F4" s="13"/>
      <c r="G4" s="13"/>
      <c r="H4" s="14"/>
    </row>
    <row r="5" spans="1:8">
      <c r="A5" s="100"/>
      <c r="B5" s="15" t="s">
        <v>114</v>
      </c>
      <c r="C5" s="10"/>
      <c r="D5" s="12">
        <v>4.6285377080516996</v>
      </c>
      <c r="E5" s="13"/>
      <c r="F5" s="13"/>
      <c r="G5" s="13"/>
      <c r="H5" s="16"/>
    </row>
    <row r="6" spans="1:8">
      <c r="A6" s="101"/>
      <c r="B6" s="15" t="s">
        <v>115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96" t="s">
        <v>94</v>
      </c>
      <c r="B8" s="97"/>
      <c r="C8" s="100" t="s">
        <v>40</v>
      </c>
      <c r="D8" s="17">
        <v>245.70744997244</v>
      </c>
      <c r="E8" s="13">
        <v>0.05</v>
      </c>
      <c r="F8" s="13" t="s">
        <v>117</v>
      </c>
      <c r="G8" s="17">
        <v>4914.1489994487001</v>
      </c>
      <c r="H8" s="16"/>
    </row>
    <row r="9" spans="1:8">
      <c r="A9" s="102">
        <v>1</v>
      </c>
      <c r="B9" s="15" t="s">
        <v>113</v>
      </c>
      <c r="C9" s="100"/>
      <c r="D9" s="17">
        <v>241.07891226437999</v>
      </c>
      <c r="E9" s="13"/>
      <c r="F9" s="13"/>
      <c r="G9" s="13"/>
      <c r="H9" s="101" t="s">
        <v>118</v>
      </c>
    </row>
    <row r="10" spans="1:8">
      <c r="A10" s="100"/>
      <c r="B10" s="15" t="s">
        <v>114</v>
      </c>
      <c r="C10" s="100"/>
      <c r="D10" s="17">
        <v>4.6285377080516996</v>
      </c>
      <c r="E10" s="13"/>
      <c r="F10" s="13"/>
      <c r="G10" s="13"/>
      <c r="H10" s="101"/>
    </row>
    <row r="11" spans="1:8">
      <c r="A11" s="100"/>
      <c r="B11" s="15" t="s">
        <v>115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116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97</v>
      </c>
      <c r="B13" s="95"/>
      <c r="C13" s="10"/>
      <c r="D13" s="12">
        <v>0</v>
      </c>
      <c r="E13" s="13"/>
      <c r="F13" s="13"/>
      <c r="G13" s="13"/>
      <c r="H13" s="16"/>
    </row>
    <row r="14" spans="1:8">
      <c r="A14" s="100" t="s">
        <v>119</v>
      </c>
      <c r="B14" s="15" t="s">
        <v>113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114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115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116</v>
      </c>
      <c r="C17" s="10"/>
      <c r="D17" s="12">
        <v>0</v>
      </c>
      <c r="E17" s="13"/>
      <c r="F17" s="13"/>
      <c r="G17" s="13"/>
      <c r="H17" s="16"/>
    </row>
    <row r="18" spans="1:8">
      <c r="A18" s="96" t="s">
        <v>97</v>
      </c>
      <c r="B18" s="97"/>
      <c r="C18" s="100" t="s">
        <v>40</v>
      </c>
      <c r="D18" s="17">
        <v>0</v>
      </c>
      <c r="E18" s="13">
        <v>0.05</v>
      </c>
      <c r="F18" s="13" t="s">
        <v>117</v>
      </c>
      <c r="G18" s="17">
        <v>0</v>
      </c>
      <c r="H18" s="16"/>
    </row>
    <row r="19" spans="1:8">
      <c r="A19" s="102">
        <v>1</v>
      </c>
      <c r="B19" s="15" t="s">
        <v>113</v>
      </c>
      <c r="C19" s="100"/>
      <c r="D19" s="17">
        <v>0</v>
      </c>
      <c r="E19" s="13"/>
      <c r="F19" s="13"/>
      <c r="G19" s="13"/>
      <c r="H19" s="101" t="s">
        <v>118</v>
      </c>
    </row>
    <row r="20" spans="1:8">
      <c r="A20" s="100"/>
      <c r="B20" s="15" t="s">
        <v>114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115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116</v>
      </c>
      <c r="C22" s="100"/>
      <c r="D22" s="17">
        <v>0</v>
      </c>
      <c r="E22" s="13"/>
      <c r="F22" s="13"/>
      <c r="G22" s="13"/>
      <c r="H22" s="101"/>
    </row>
    <row r="23" spans="1:8" ht="24.6">
      <c r="A23" s="98" t="s">
        <v>60</v>
      </c>
      <c r="B23" s="95"/>
      <c r="C23" s="10"/>
      <c r="D23" s="12">
        <v>4.2345026230266001</v>
      </c>
      <c r="E23" s="13"/>
      <c r="F23" s="13"/>
      <c r="G23" s="13"/>
      <c r="H23" s="16"/>
    </row>
    <row r="24" spans="1:8">
      <c r="A24" s="100" t="s">
        <v>120</v>
      </c>
      <c r="B24" s="15" t="s">
        <v>113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114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115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116</v>
      </c>
      <c r="C27" s="10"/>
      <c r="D27" s="12">
        <v>4.2345026230266001</v>
      </c>
      <c r="E27" s="13"/>
      <c r="F27" s="13"/>
      <c r="G27" s="13"/>
      <c r="H27" s="16"/>
    </row>
    <row r="28" spans="1:8">
      <c r="A28" s="96" t="s">
        <v>101</v>
      </c>
      <c r="B28" s="97"/>
      <c r="C28" s="100" t="s">
        <v>40</v>
      </c>
      <c r="D28" s="17">
        <v>4.2345026230266001</v>
      </c>
      <c r="E28" s="13">
        <v>0.05</v>
      </c>
      <c r="F28" s="13" t="s">
        <v>117</v>
      </c>
      <c r="G28" s="17">
        <v>84.690052460532002</v>
      </c>
      <c r="H28" s="16"/>
    </row>
    <row r="29" spans="1:8">
      <c r="A29" s="102">
        <v>1</v>
      </c>
      <c r="B29" s="15" t="s">
        <v>113</v>
      </c>
      <c r="C29" s="100"/>
      <c r="D29" s="17">
        <v>0</v>
      </c>
      <c r="E29" s="13"/>
      <c r="F29" s="13"/>
      <c r="G29" s="13"/>
      <c r="H29" s="101" t="s">
        <v>118</v>
      </c>
    </row>
    <row r="30" spans="1:8">
      <c r="A30" s="100"/>
      <c r="B30" s="15" t="s">
        <v>114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115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116</v>
      </c>
      <c r="C32" s="100"/>
      <c r="D32" s="17">
        <v>4.2345026230266001</v>
      </c>
      <c r="E32" s="13"/>
      <c r="F32" s="13"/>
      <c r="G32" s="13"/>
      <c r="H32" s="101"/>
    </row>
    <row r="33" spans="1:8" ht="24.6">
      <c r="A33" s="98" t="s">
        <v>74</v>
      </c>
      <c r="B33" s="95"/>
      <c r="C33" s="10"/>
      <c r="D33" s="12">
        <v>31.689928077903001</v>
      </c>
      <c r="E33" s="13"/>
      <c r="F33" s="13"/>
      <c r="G33" s="13"/>
      <c r="H33" s="16"/>
    </row>
    <row r="34" spans="1:8">
      <c r="A34" s="100" t="s">
        <v>121</v>
      </c>
      <c r="B34" s="15" t="s">
        <v>113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114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115</v>
      </c>
      <c r="C36" s="10"/>
      <c r="D36" s="12">
        <v>0</v>
      </c>
      <c r="E36" s="13"/>
      <c r="F36" s="13"/>
      <c r="G36" s="13"/>
      <c r="H36" s="16"/>
    </row>
    <row r="37" spans="1:8">
      <c r="A37" s="100"/>
      <c r="B37" s="15" t="s">
        <v>116</v>
      </c>
      <c r="C37" s="10"/>
      <c r="D37" s="12">
        <v>31.689928077903001</v>
      </c>
      <c r="E37" s="13"/>
      <c r="F37" s="13"/>
      <c r="G37" s="13"/>
      <c r="H37" s="16"/>
    </row>
    <row r="38" spans="1:8">
      <c r="A38" s="96" t="s">
        <v>74</v>
      </c>
      <c r="B38" s="97"/>
      <c r="C38" s="100" t="s">
        <v>40</v>
      </c>
      <c r="D38" s="17">
        <v>31.689928077903001</v>
      </c>
      <c r="E38" s="13">
        <v>0.05</v>
      </c>
      <c r="F38" s="13" t="s">
        <v>117</v>
      </c>
      <c r="G38" s="17">
        <v>633.79856155805999</v>
      </c>
      <c r="H38" s="16"/>
    </row>
    <row r="39" spans="1:8">
      <c r="A39" s="102">
        <v>1</v>
      </c>
      <c r="B39" s="15" t="s">
        <v>113</v>
      </c>
      <c r="C39" s="100"/>
      <c r="D39" s="17">
        <v>0</v>
      </c>
      <c r="E39" s="13"/>
      <c r="F39" s="13"/>
      <c r="G39" s="13"/>
      <c r="H39" s="101" t="s">
        <v>118</v>
      </c>
    </row>
    <row r="40" spans="1:8">
      <c r="A40" s="100"/>
      <c r="B40" s="15" t="s">
        <v>114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115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116</v>
      </c>
      <c r="C42" s="100"/>
      <c r="D42" s="17">
        <v>31.689928077903001</v>
      </c>
      <c r="E42" s="13"/>
      <c r="F42" s="13"/>
      <c r="G42" s="13"/>
      <c r="H42" s="101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9" t="s">
        <v>122</v>
      </c>
      <c r="B45" s="99"/>
      <c r="C45" s="99"/>
      <c r="D45" s="99"/>
      <c r="E45" s="99"/>
      <c r="F45" s="99"/>
      <c r="G45" s="99"/>
      <c r="H45" s="99"/>
    </row>
    <row r="46" spans="1:8">
      <c r="A46" s="99" t="s">
        <v>123</v>
      </c>
      <c r="B46" s="99"/>
      <c r="C46" s="99"/>
      <c r="D46" s="99"/>
      <c r="E46" s="99"/>
      <c r="F46" s="99"/>
      <c r="G46" s="99"/>
      <c r="H46" s="99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125</v>
      </c>
      <c r="B3" s="2" t="s">
        <v>126</v>
      </c>
      <c r="C3" s="2" t="s">
        <v>127</v>
      </c>
      <c r="D3" s="2" t="s">
        <v>128</v>
      </c>
      <c r="E3" s="2" t="s">
        <v>129</v>
      </c>
      <c r="F3" s="2" t="s">
        <v>130</v>
      </c>
      <c r="G3" s="2" t="s">
        <v>131</v>
      </c>
      <c r="H3" s="2" t="s">
        <v>132</v>
      </c>
    </row>
    <row r="4" spans="1:8" ht="39" customHeight="1">
      <c r="A4" s="3" t="s">
        <v>133</v>
      </c>
      <c r="B4" s="4" t="s">
        <v>117</v>
      </c>
      <c r="C4" s="5">
        <v>0.16660823838738001</v>
      </c>
      <c r="D4" s="5">
        <v>222.07854046447</v>
      </c>
      <c r="E4" s="4">
        <v>6</v>
      </c>
      <c r="F4" s="3" t="s">
        <v>133</v>
      </c>
      <c r="G4" s="5">
        <v>37.000114410426001</v>
      </c>
      <c r="H4" s="6" t="s">
        <v>137</v>
      </c>
    </row>
    <row r="5" spans="1:8" ht="39" customHeight="1">
      <c r="A5" s="3" t="s">
        <v>134</v>
      </c>
      <c r="B5" s="4" t="s">
        <v>135</v>
      </c>
      <c r="C5" s="5">
        <v>2</v>
      </c>
      <c r="D5" s="5">
        <v>24.126470438877</v>
      </c>
      <c r="E5" s="4">
        <v>6</v>
      </c>
      <c r="F5" s="3" t="s">
        <v>134</v>
      </c>
      <c r="G5" s="5">
        <v>53.431277869059002</v>
      </c>
      <c r="H5" s="6" t="s">
        <v>138</v>
      </c>
    </row>
    <row r="6" spans="1:8" ht="39" hidden="1" customHeight="1">
      <c r="A6" s="3" t="s">
        <v>136</v>
      </c>
      <c r="B6" s="4" t="s">
        <v>135</v>
      </c>
      <c r="C6" s="5">
        <v>0.30674846625766999</v>
      </c>
      <c r="D6" s="5">
        <v>90.702982039983993</v>
      </c>
      <c r="E6" s="4">
        <v>6</v>
      </c>
      <c r="F6" s="4"/>
      <c r="G6" s="5">
        <v>27.823000625761999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6825E2265861400995A8CAEBD7E20EF5_12</vt:lpwstr>
  </property>
  <property fmtid="{D5CDD505-2E9C-101B-9397-08002B2CF9AE}" pid="3" name="KSOProductBuildVer">
    <vt:lpwstr>1049-12.2.0.20795</vt:lpwstr>
  </property>
</Properties>
</file>